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3020" windowHeight="7530" activeTab="0"/>
  </bookViews>
  <sheets>
    <sheet name="Лист1" sheetId="1" r:id="rId1"/>
  </sheets>
  <definedNames>
    <definedName name="_xlnm.Print_Area" localSheetId="0">'Лист1'!$B$1:$D$47</definedName>
  </definedNames>
  <calcPr fullCalcOnLoad="1"/>
</workbook>
</file>

<file path=xl/sharedStrings.xml><?xml version="1.0" encoding="utf-8"?>
<sst xmlns="http://schemas.openxmlformats.org/spreadsheetml/2006/main" count="119" uniqueCount="97">
  <si>
    <t>2 00 00000 00 0000 000</t>
  </si>
  <si>
    <t>БЕЗВОЗМЕЗДНЫЕ ПОСТУПЛЕНИЯ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</si>
  <si>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осуществлению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</si>
  <si>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Субвенции бюджетам муниципальных районов и городских округов Смоленской области из областного бюджета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</si>
  <si>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компенсации части платы, взимаемой с родителей или законных представителей за содержание ребенка (присмотр и уход за ребенком) в муниципальных образовательных учреждениях, а также в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</t>
  </si>
  <si>
    <t>Субвенции, предоставляемые бюджетам муниципальных районов и 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назначению и выплате ежемесячных денежных средств на содержание ребенка, находящегося под опекой (попечительством)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</si>
  <si>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государственных полномочий по организации и осуществлению деятельности по опеке и попечительству в соответствии с областным законом от 31 января 2008 года № 7-з "О наделении органов местного самоуправления муниципальных районов и городских округов Смоленской области государственными полномочиями по организации и осуществлению деятельности по опеке и попечительству"</t>
  </si>
  <si>
    <t>Субвенции, предоставляемые бюджетам муниципальных районов и городских округов Смоленской области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</si>
  <si>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Субсидия по выравниванию уровня бюджетной обеспеченности поселений </t>
  </si>
  <si>
    <t>2 02 00000 00 0000 000</t>
  </si>
  <si>
    <t>БЕЗВОЗМЕЗДНЫЕ ПОСТУПЛЕНИЯ ОТ ДРУГИХ БЮДЖЕТОВ БЮДЖЕТНОЙ СИСТЕМЫ РОССИЙСКОЙ ФЕДЕРАЦИИ</t>
  </si>
  <si>
    <t>Код</t>
  </si>
  <si>
    <t>Наименование кода дохода бюджета</t>
  </si>
  <si>
    <t>Сумма</t>
  </si>
  <si>
    <t>Субвенции на осуществление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 и определению перечня 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"Об административных правонарушениях на территории Смоленской области", в соответствии с областным законом от 29 апреля 2006 года №43-з "О наделении органов местного самоуправления муниципальных районов и городских округов Смоленской области государственными полномочиями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от административных правонарушениях, предусмотренных областным законом "Об административных правонарушениях на территории Смоленской области"</t>
  </si>
  <si>
    <t xml:space="preserve">Субвенции бюджетам муниципальных районов Смоленской области, бюджетам городских округов Смоленской области на осуществление государственных полномочий по созданию и организации деятельности комиссий по делам несовершеннолетних и защите их прав в муниципальных районах Смоленской области в соответствии с областным законом от 31 марта 2008 года № 24-з "О наделении органов местного самоуправления муниципальных районов и городских округов Смоленской области, государственными полномочиями по созданию и организации деятельности по делам несовершеннолетних и их прав" </t>
  </si>
  <si>
    <t>Субвенций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</si>
  <si>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 на осуществление полномочий органов государственной власти Смоленской области по расчету и предоставлению дотаций бюджетам поселений 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</si>
  <si>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</si>
  <si>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2 02 40014 05 0000 151</t>
  </si>
  <si>
    <t>2 02 40000 00 0000 151</t>
  </si>
  <si>
    <t>2 02 29999 05 0000 151</t>
  </si>
  <si>
    <t>Иные межбюджетные трансферты</t>
  </si>
  <si>
    <t>2 02 30024 05 0000 151</t>
  </si>
  <si>
    <t>2 02 30024 05 000 151</t>
  </si>
  <si>
    <t>2 02 35930 05 0000 151</t>
  </si>
  <si>
    <t>2 02 30000 00 0000 151</t>
  </si>
  <si>
    <t>Субсидии бюджетам бюджетной системы Российской Федерации (межбюджетные субсидии)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</si>
  <si>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</t>
  </si>
  <si>
    <t>тыс.руб.</t>
  </si>
  <si>
    <t>2 02 20000 00 0000 000</t>
  </si>
  <si>
    <t>2 02 29999 00 0000 000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</si>
  <si>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</si>
  <si>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</si>
  <si>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</si>
  <si>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</si>
  <si>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на осуществление государственных полномочий по выплате вознаграждения, причитающегося приемным родителям,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вознаграждения, причитающегося приемным родителям, денежных средств на содержание ребенка, переданного на воспитание в приемную семью"</t>
  </si>
  <si>
    <t>Субвенции на осуществление государственных полномочий по выплате денежных средств на содержание ребенка, переданного на воспитание в приемную семью,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 причитающегося приемным родителям, денежных средств на содержание ребенка, переданного на воспитание в приемную семью"</t>
  </si>
  <si>
    <t>2 02 30024 00 0000 151</t>
  </si>
  <si>
    <t>Субвенции бюджетам на государственную регистрацию актов гражданского состояния</t>
  </si>
  <si>
    <t xml:space="preserve"> 2 02 35930 00 0000 151</t>
  </si>
  <si>
    <t>Субвенции бюджетам муниципальных районов на государственную регистрацию актов гражданского состояния</t>
  </si>
  <si>
    <t>2 02 35120 05 0000 151</t>
  </si>
  <si>
    <t>2 02 35120 00 0000 151</t>
  </si>
  <si>
    <t>Прогнозируемые безвозмездные поступления в бюджет муниципального образования "Вяземский район" Смоленской области на 2018 год</t>
  </si>
  <si>
    <t>2 02 10000 00 0000 151</t>
  </si>
  <si>
    <t>Дотации бюджетам бюджетной системы Российской Федерации</t>
  </si>
  <si>
    <t xml:space="preserve">   2  02 15002 05 0000 151</t>
  </si>
  <si>
    <t>Дотации бюджетам муниципальных районов на поддержку мер по обеспечению сбалансированности бюджетов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</si>
  <si>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</si>
  <si>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</si>
  <si>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</si>
  <si>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</si>
  <si>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муниципальным районам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</si>
  <si>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Субсидии муниципальным районам на проектирование, строительство, реконструкцию, капитальный ремонт и ремонт автомобильных дорог общего пользования местного значения </t>
  </si>
  <si>
    <t>Рег.кл</t>
  </si>
  <si>
    <t>#101</t>
  </si>
  <si>
    <t>#301</t>
  </si>
  <si>
    <t>#345</t>
  </si>
  <si>
    <t>#370</t>
  </si>
  <si>
    <t>#201</t>
  </si>
  <si>
    <t>#203</t>
  </si>
  <si>
    <t>#204</t>
  </si>
  <si>
    <t>#205</t>
  </si>
  <si>
    <t>#207</t>
  </si>
  <si>
    <t>#210</t>
  </si>
  <si>
    <t>#211</t>
  </si>
  <si>
    <t>#212</t>
  </si>
  <si>
    <t>#214</t>
  </si>
  <si>
    <t>#215</t>
  </si>
  <si>
    <t>#217</t>
  </si>
  <si>
    <t>#218</t>
  </si>
  <si>
    <t>#220</t>
  </si>
  <si>
    <t>#208</t>
  </si>
  <si>
    <t>#99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</si>
  <si>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</si>
  <si>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</si>
  <si>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#309</t>
  </si>
  <si>
    <t>#336</t>
  </si>
  <si>
    <t>2 02 25519 05 0000 151</t>
  </si>
  <si>
    <t>Субсидия бюджетам муниципальных районов на поддержку отрасли культуры</t>
  </si>
  <si>
    <t>#378</t>
  </si>
  <si>
    <t>#209</t>
  </si>
  <si>
    <t>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</si>
  <si>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</si>
  <si>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Субсидия бюджетам муниципальных районов на 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</si>
  <si>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#312</t>
  </si>
  <si>
    <t>Субсидия муниципальным районам на разработку генеральных планов, правил землепользования и застройки сельских поселений</t>
  </si>
  <si>
    <t>Субсидии муниципальным районам из резервного фонда Администрации Смоленской области</t>
  </si>
  <si>
    <t>Субсидия на организацию отдыха детей  в каникулярное время в лагерях дневного пребывания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</si>
  <si>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</si>
  <si>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</si>
  <si>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#395</t>
  </si>
  <si>
    <t>Субсидии на 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</si>
  <si>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#342</t>
  </si>
  <si>
    <t>Субсидии на расходы в части оплаты труда в связи с повышением МРОТ Вяземский м/р</t>
  </si>
  <si>
    <t>Приложение № 8  к решению Вяземского районного Совета депутатов от 22.08.2018 № 82 «О внесении изменений в решение Вяземского районного Совета депутатов от 27.12.2017 № 160  «О бюджете муниципального образования «Вяземский район» Смоленской области на 2018 год и на плановый период 2019 и 2020 годов»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</si>
</sst>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00_р_._-;\-* #,##0.000_р_._-;_-* &quot;-&quot;??_р_._-;_-@_-"/>
    <numFmt numFmtId="174" formatCode="#,##0.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[$-FC19]d\ mmmm\ yyyy\ &quot;г.&quot;"/>
    <numFmt numFmtId="183" formatCode="_-* #,##0.00_р_._-;\-* #,##0.00_р_._-;_-* &quot;-&quot;?_р_._-;_-@_-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0&quot;р.&quot;"/>
    <numFmt numFmtId="189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4" fontId="2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 vertical="top"/>
    </xf>
    <xf numFmtId="4" fontId="7" fillId="0" borderId="0" xfId="0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4" fontId="9" fillId="0" borderId="11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wrapText="1"/>
    </xf>
    <xf numFmtId="4" fontId="10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 wrapText="1"/>
    </xf>
    <xf numFmtId="4" fontId="9" fillId="0" borderId="13" xfId="0" applyNumberFormat="1" applyFont="1" applyBorder="1" applyAlignment="1">
      <alignment vertical="top"/>
    </xf>
    <xf numFmtId="4" fontId="5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right"/>
    </xf>
    <xf numFmtId="49" fontId="5" fillId="0" borderId="11" xfId="55" applyNumberFormat="1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justify" vertical="center" wrapText="1"/>
      <protection/>
    </xf>
    <xf numFmtId="4" fontId="5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justify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view="pageBreakPreview" zoomScale="85" zoomScaleSheetLayoutView="85" workbookViewId="0" topLeftCell="A52">
      <selection activeCell="E48" sqref="E48"/>
    </sheetView>
  </sheetViews>
  <sheetFormatPr defaultColWidth="9.140625" defaultRowHeight="15"/>
  <cols>
    <col min="1" max="1" width="9.140625" style="10" customWidth="1"/>
    <col min="2" max="2" width="31.140625" style="18" customWidth="1"/>
    <col min="3" max="3" width="96.421875" style="18" customWidth="1"/>
    <col min="4" max="4" width="32.421875" style="18" customWidth="1"/>
    <col min="5" max="5" width="17.00390625" style="15" bestFit="1" customWidth="1"/>
    <col min="6" max="6" width="14.8515625" style="10" customWidth="1"/>
    <col min="7" max="7" width="17.140625" style="10" customWidth="1"/>
    <col min="8" max="8" width="9.140625" style="10" customWidth="1"/>
    <col min="9" max="9" width="14.421875" style="10" customWidth="1"/>
    <col min="10" max="10" width="9.140625" style="10" customWidth="1"/>
    <col min="11" max="11" width="19.421875" style="10" customWidth="1"/>
    <col min="12" max="16384" width="9.140625" style="10" customWidth="1"/>
  </cols>
  <sheetData>
    <row r="1" ht="197.25" customHeight="1">
      <c r="D1" s="46" t="s">
        <v>96</v>
      </c>
    </row>
    <row r="2" spans="2:4" ht="52.5" customHeight="1">
      <c r="B2" s="45" t="s">
        <v>44</v>
      </c>
      <c r="C2" s="45"/>
      <c r="D2" s="45"/>
    </row>
    <row r="3" spans="2:4" ht="18.75">
      <c r="B3" s="4"/>
      <c r="C3" s="4"/>
      <c r="D3" s="5" t="s">
        <v>29</v>
      </c>
    </row>
    <row r="4" spans="1:5" ht="18.75">
      <c r="A4" s="10" t="s">
        <v>55</v>
      </c>
      <c r="B4" s="6" t="s">
        <v>11</v>
      </c>
      <c r="C4" s="6" t="s">
        <v>12</v>
      </c>
      <c r="D4" s="6" t="s">
        <v>13</v>
      </c>
      <c r="E4" s="16"/>
    </row>
    <row r="5" spans="2:4" ht="15.75" customHeight="1">
      <c r="B5" s="19">
        <v>1</v>
      </c>
      <c r="C5" s="6">
        <v>2</v>
      </c>
      <c r="D5" s="6">
        <v>3</v>
      </c>
    </row>
    <row r="6" spans="2:5" ht="20.25" customHeight="1">
      <c r="B6" s="6" t="s">
        <v>0</v>
      </c>
      <c r="C6" s="6" t="s">
        <v>1</v>
      </c>
      <c r="D6" s="20">
        <f>D7+D46</f>
        <v>629119.9</v>
      </c>
      <c r="E6" s="1"/>
    </row>
    <row r="7" spans="2:5" ht="37.5">
      <c r="B7" s="6" t="s">
        <v>9</v>
      </c>
      <c r="C7" s="21" t="s">
        <v>10</v>
      </c>
      <c r="D7" s="22">
        <f>D24+D10+D44+D8</f>
        <v>666488.4</v>
      </c>
      <c r="E7" s="2"/>
    </row>
    <row r="8" spans="2:5" ht="34.5" customHeight="1">
      <c r="B8" s="23" t="s">
        <v>45</v>
      </c>
      <c r="C8" s="24" t="s">
        <v>46</v>
      </c>
      <c r="D8" s="22">
        <f>D9</f>
        <v>27912.6</v>
      </c>
      <c r="E8" s="2"/>
    </row>
    <row r="9" spans="1:5" ht="37.5">
      <c r="A9" s="10" t="s">
        <v>56</v>
      </c>
      <c r="B9" s="19" t="s">
        <v>47</v>
      </c>
      <c r="C9" s="25" t="s">
        <v>48</v>
      </c>
      <c r="D9" s="26">
        <f>26748-113.4+1278</f>
        <v>27912.6</v>
      </c>
      <c r="E9" s="13"/>
    </row>
    <row r="10" spans="2:5" ht="39">
      <c r="B10" s="27" t="s">
        <v>30</v>
      </c>
      <c r="C10" s="28" t="s">
        <v>27</v>
      </c>
      <c r="D10" s="29">
        <f>SUM(D11:D14)</f>
        <v>78336.7</v>
      </c>
      <c r="E10" s="9"/>
    </row>
    <row r="11" spans="1:5" ht="38.25" thickBot="1">
      <c r="A11" s="10" t="s">
        <v>77</v>
      </c>
      <c r="B11" s="30" t="s">
        <v>75</v>
      </c>
      <c r="C11" s="31" t="s">
        <v>76</v>
      </c>
      <c r="D11" s="32">
        <v>7070.5</v>
      </c>
      <c r="E11" s="9"/>
    </row>
    <row r="12" spans="1:5" ht="19.5" thickBot="1">
      <c r="A12" s="10" t="s">
        <v>81</v>
      </c>
      <c r="B12" s="30" t="s">
        <v>79</v>
      </c>
      <c r="C12" s="33" t="s">
        <v>80</v>
      </c>
      <c r="D12" s="32">
        <v>12230.4</v>
      </c>
      <c r="E12" s="9"/>
    </row>
    <row r="13" spans="1:5" ht="57" thickBot="1">
      <c r="A13" s="10" t="s">
        <v>81</v>
      </c>
      <c r="B13" s="30" t="s">
        <v>79</v>
      </c>
      <c r="C13" s="33" t="s">
        <v>85</v>
      </c>
      <c r="D13" s="32">
        <v>26.6</v>
      </c>
      <c r="E13" s="14"/>
    </row>
    <row r="14" spans="2:5" ht="19.5">
      <c r="B14" s="30" t="s">
        <v>31</v>
      </c>
      <c r="C14" s="31" t="s">
        <v>32</v>
      </c>
      <c r="D14" s="29">
        <f>D15</f>
        <v>59009.2</v>
      </c>
      <c r="E14" s="9"/>
    </row>
    <row r="15" spans="2:5" ht="19.5">
      <c r="B15" s="30" t="s">
        <v>21</v>
      </c>
      <c r="C15" s="31" t="s">
        <v>33</v>
      </c>
      <c r="D15" s="29">
        <f>SUM(D16:D23)</f>
        <v>59009.2</v>
      </c>
      <c r="E15" s="9"/>
    </row>
    <row r="16" spans="1:5" ht="18.75">
      <c r="A16" s="10" t="s">
        <v>57</v>
      </c>
      <c r="B16" s="30" t="s">
        <v>21</v>
      </c>
      <c r="C16" s="34" t="s">
        <v>8</v>
      </c>
      <c r="D16" s="32">
        <v>32976</v>
      </c>
      <c r="E16" s="11"/>
    </row>
    <row r="17" spans="1:5" ht="37.5">
      <c r="A17" s="10" t="s">
        <v>86</v>
      </c>
      <c r="B17" s="30" t="s">
        <v>21</v>
      </c>
      <c r="C17" s="34" t="s">
        <v>87</v>
      </c>
      <c r="D17" s="32">
        <v>760</v>
      </c>
      <c r="E17" s="13"/>
    </row>
    <row r="18" spans="1:5" ht="37.5">
      <c r="A18" s="10" t="s">
        <v>78</v>
      </c>
      <c r="B18" s="30" t="s">
        <v>21</v>
      </c>
      <c r="C18" s="34" t="s">
        <v>89</v>
      </c>
      <c r="D18" s="32">
        <v>1178.5</v>
      </c>
      <c r="E18" s="13"/>
    </row>
    <row r="19" spans="1:5" ht="37.5">
      <c r="A19" s="10" t="s">
        <v>94</v>
      </c>
      <c r="B19" s="30" t="s">
        <v>21</v>
      </c>
      <c r="C19" s="34" t="s">
        <v>95</v>
      </c>
      <c r="D19" s="32">
        <v>9345.2</v>
      </c>
      <c r="E19" s="13"/>
    </row>
    <row r="20" spans="1:5" ht="93.75">
      <c r="A20" s="10" t="s">
        <v>58</v>
      </c>
      <c r="B20" s="30" t="s">
        <v>21</v>
      </c>
      <c r="C20" s="34" t="s">
        <v>53</v>
      </c>
      <c r="D20" s="35">
        <v>3788.7</v>
      </c>
      <c r="E20" s="13"/>
    </row>
    <row r="21" spans="1:5" ht="56.25">
      <c r="A21" s="10" t="s">
        <v>59</v>
      </c>
      <c r="B21" s="30" t="s">
        <v>21</v>
      </c>
      <c r="C21" s="34" t="s">
        <v>54</v>
      </c>
      <c r="D21" s="35">
        <v>9984.3</v>
      </c>
      <c r="E21" s="13"/>
    </row>
    <row r="22" spans="1:5" ht="56.25">
      <c r="A22" s="10" t="s">
        <v>92</v>
      </c>
      <c r="B22" s="30" t="s">
        <v>21</v>
      </c>
      <c r="C22" s="34" t="s">
        <v>93</v>
      </c>
      <c r="D22" s="35">
        <v>173.5</v>
      </c>
      <c r="E22" s="17"/>
    </row>
    <row r="23" spans="1:5" ht="37.5">
      <c r="A23" s="10" t="s">
        <v>74</v>
      </c>
      <c r="B23" s="30" t="s">
        <v>21</v>
      </c>
      <c r="C23" s="34" t="s">
        <v>88</v>
      </c>
      <c r="D23" s="35">
        <f>678+75+50</f>
        <v>803</v>
      </c>
      <c r="E23" s="14"/>
    </row>
    <row r="24" spans="2:5" ht="18.75" customHeight="1">
      <c r="B24" s="23" t="s">
        <v>26</v>
      </c>
      <c r="C24" s="24" t="s">
        <v>34</v>
      </c>
      <c r="D24" s="36">
        <f>D25+D40+D42+D39</f>
        <v>555685.6000000001</v>
      </c>
      <c r="E24" s="7"/>
    </row>
    <row r="25" spans="2:5" ht="43.5" customHeight="1">
      <c r="B25" s="30" t="s">
        <v>38</v>
      </c>
      <c r="C25" s="24" t="s">
        <v>35</v>
      </c>
      <c r="D25" s="36">
        <f>SUM(D26:D38)</f>
        <v>546538.9</v>
      </c>
      <c r="E25" s="7"/>
    </row>
    <row r="26" spans="1:5" ht="56.25">
      <c r="A26" s="10" t="s">
        <v>60</v>
      </c>
      <c r="B26" s="30" t="s">
        <v>23</v>
      </c>
      <c r="C26" s="34" t="s">
        <v>17</v>
      </c>
      <c r="D26" s="35">
        <v>6527.4</v>
      </c>
      <c r="E26" s="13"/>
    </row>
    <row r="27" spans="1:5" ht="131.25">
      <c r="A27" s="10" t="s">
        <v>61</v>
      </c>
      <c r="B27" s="30" t="s">
        <v>23</v>
      </c>
      <c r="C27" s="34" t="s">
        <v>2</v>
      </c>
      <c r="D27" s="35">
        <v>8172</v>
      </c>
      <c r="E27" s="13"/>
    </row>
    <row r="28" spans="1:5" ht="409.5" customHeight="1">
      <c r="A28" s="10" t="s">
        <v>62</v>
      </c>
      <c r="B28" s="30" t="s">
        <v>23</v>
      </c>
      <c r="C28" s="34" t="s">
        <v>14</v>
      </c>
      <c r="D28" s="35">
        <v>391.4</v>
      </c>
      <c r="E28" s="13"/>
    </row>
    <row r="29" spans="1:5" ht="112.5">
      <c r="A29" s="10" t="s">
        <v>63</v>
      </c>
      <c r="B29" s="30" t="s">
        <v>23</v>
      </c>
      <c r="C29" s="34" t="s">
        <v>5</v>
      </c>
      <c r="D29" s="35">
        <v>14050.7</v>
      </c>
      <c r="E29" s="13"/>
    </row>
    <row r="30" spans="1:5" ht="93.75">
      <c r="A30" s="10" t="s">
        <v>64</v>
      </c>
      <c r="B30" s="30" t="s">
        <v>23</v>
      </c>
      <c r="C30" s="37" t="s">
        <v>3</v>
      </c>
      <c r="D30" s="26">
        <v>4987.3</v>
      </c>
      <c r="E30" s="13"/>
    </row>
    <row r="31" spans="1:5" ht="150">
      <c r="A31" s="10" t="s">
        <v>65</v>
      </c>
      <c r="B31" s="30" t="s">
        <v>23</v>
      </c>
      <c r="C31" s="34" t="s">
        <v>4</v>
      </c>
      <c r="D31" s="35">
        <v>11545.4</v>
      </c>
      <c r="E31" s="13"/>
    </row>
    <row r="32" spans="1:5" ht="131.25">
      <c r="A32" s="10" t="s">
        <v>66</v>
      </c>
      <c r="B32" s="30" t="s">
        <v>24</v>
      </c>
      <c r="C32" s="34" t="s">
        <v>16</v>
      </c>
      <c r="D32" s="35">
        <f>356981.5+4029.5+844.7</f>
        <v>361855.7</v>
      </c>
      <c r="E32" s="13"/>
    </row>
    <row r="33" spans="1:5" ht="150">
      <c r="A33" s="10" t="s">
        <v>67</v>
      </c>
      <c r="B33" s="30" t="s">
        <v>23</v>
      </c>
      <c r="C33" s="34" t="s">
        <v>7</v>
      </c>
      <c r="D33" s="35">
        <f>97490.9+6300+1249.1</f>
        <v>105040</v>
      </c>
      <c r="E33" s="13"/>
    </row>
    <row r="34" spans="1:5" ht="150">
      <c r="A34" s="10" t="s">
        <v>68</v>
      </c>
      <c r="B34" s="30" t="s">
        <v>23</v>
      </c>
      <c r="C34" s="34" t="s">
        <v>37</v>
      </c>
      <c r="D34" s="35">
        <f>3322.8+220</f>
        <v>3542.8</v>
      </c>
      <c r="E34" s="13"/>
    </row>
    <row r="35" spans="1:5" ht="141.75" customHeight="1">
      <c r="A35" s="10" t="s">
        <v>69</v>
      </c>
      <c r="B35" s="30" t="s">
        <v>23</v>
      </c>
      <c r="C35" s="34" t="s">
        <v>36</v>
      </c>
      <c r="D35" s="35">
        <v>1560.2</v>
      </c>
      <c r="E35" s="13"/>
    </row>
    <row r="36" spans="1:5" ht="150">
      <c r="A36" s="10" t="s">
        <v>70</v>
      </c>
      <c r="B36" s="30" t="s">
        <v>23</v>
      </c>
      <c r="C36" s="34" t="s">
        <v>6</v>
      </c>
      <c r="D36" s="35">
        <v>4704.3</v>
      </c>
      <c r="E36" s="13"/>
    </row>
    <row r="37" spans="1:5" ht="93.75">
      <c r="A37" s="10" t="s">
        <v>71</v>
      </c>
      <c r="B37" s="30" t="s">
        <v>23</v>
      </c>
      <c r="C37" s="34" t="s">
        <v>18</v>
      </c>
      <c r="D37" s="35">
        <f>29727-6327.6</f>
        <v>23399.4</v>
      </c>
      <c r="E37" s="14"/>
    </row>
    <row r="38" spans="1:5" ht="153.75" customHeight="1">
      <c r="A38" s="10" t="s">
        <v>72</v>
      </c>
      <c r="B38" s="30" t="s">
        <v>23</v>
      </c>
      <c r="C38" s="34" t="s">
        <v>15</v>
      </c>
      <c r="D38" s="35">
        <v>762.3</v>
      </c>
      <c r="E38" s="13"/>
    </row>
    <row r="39" spans="1:5" ht="75">
      <c r="A39" s="10" t="s">
        <v>71</v>
      </c>
      <c r="B39" s="30" t="s">
        <v>83</v>
      </c>
      <c r="C39" s="34" t="s">
        <v>84</v>
      </c>
      <c r="D39" s="38">
        <v>6327.6</v>
      </c>
      <c r="E39" s="14"/>
    </row>
    <row r="40" spans="2:5" ht="56.25">
      <c r="B40" s="30" t="s">
        <v>43</v>
      </c>
      <c r="C40" s="34" t="s">
        <v>90</v>
      </c>
      <c r="D40" s="35">
        <f>D41</f>
        <v>75.8</v>
      </c>
      <c r="E40" s="8"/>
    </row>
    <row r="41" spans="1:5" ht="56.25">
      <c r="A41" s="10" t="s">
        <v>82</v>
      </c>
      <c r="B41" s="30" t="s">
        <v>42</v>
      </c>
      <c r="C41" s="34" t="s">
        <v>91</v>
      </c>
      <c r="D41" s="35">
        <f>63.4+12.4</f>
        <v>75.8</v>
      </c>
      <c r="E41" s="13"/>
    </row>
    <row r="42" spans="1:5" ht="37.5">
      <c r="A42" s="10" t="s">
        <v>73</v>
      </c>
      <c r="B42" s="30" t="s">
        <v>40</v>
      </c>
      <c r="C42" s="34" t="s">
        <v>39</v>
      </c>
      <c r="D42" s="35">
        <f>D43</f>
        <v>2743.2999999999997</v>
      </c>
      <c r="E42" s="8"/>
    </row>
    <row r="43" spans="2:5" ht="37.5">
      <c r="B43" s="30" t="s">
        <v>25</v>
      </c>
      <c r="C43" s="34" t="s">
        <v>41</v>
      </c>
      <c r="D43" s="35">
        <f>2790.6-47.3</f>
        <v>2743.2999999999997</v>
      </c>
      <c r="E43" s="13"/>
    </row>
    <row r="44" spans="2:5" ht="18.75">
      <c r="B44" s="6" t="s">
        <v>20</v>
      </c>
      <c r="C44" s="6" t="s">
        <v>22</v>
      </c>
      <c r="D44" s="39">
        <f>SUM(D45:D45)</f>
        <v>4553.5</v>
      </c>
      <c r="E44" s="3"/>
    </row>
    <row r="45" spans="2:5" ht="56.25">
      <c r="B45" s="40" t="s">
        <v>19</v>
      </c>
      <c r="C45" s="34" t="s">
        <v>28</v>
      </c>
      <c r="D45" s="41">
        <f>4490.3+63.2</f>
        <v>4553.5</v>
      </c>
      <c r="E45" s="13"/>
    </row>
    <row r="46" spans="2:5" ht="56.25">
      <c r="B46" s="42" t="s">
        <v>51</v>
      </c>
      <c r="C46" s="43" t="s">
        <v>52</v>
      </c>
      <c r="D46" s="44">
        <f>D47</f>
        <v>-37368.5</v>
      </c>
      <c r="E46" s="12"/>
    </row>
    <row r="47" spans="2:5" ht="56.25">
      <c r="B47" s="40" t="s">
        <v>49</v>
      </c>
      <c r="C47" s="34" t="s">
        <v>50</v>
      </c>
      <c r="D47" s="41">
        <f>-26478.5-10890</f>
        <v>-37368.5</v>
      </c>
      <c r="E47" s="13"/>
    </row>
  </sheetData>
  <sheetProtection/>
  <mergeCells count="1">
    <mergeCell ref="B2:D2"/>
  </mergeCells>
  <printOptions/>
  <pageMargins left="0.984251968503937" right="0.3937007874015748" top="0.7874015748031497" bottom="0.7874015748031497" header="0.31496062992125984" footer="0.31496062992125984"/>
  <pageSetup fitToHeight="3" fitToWidth="1" horizontalDpi="600" verticalDpi="600" orientation="portrait" paperSize="9" scale="54" r:id="rId1"/>
  <headerFooter>
    <oddHeader>&amp;C&amp;P</oddHeader>
  </headerFooter>
  <rowBreaks count="2" manualBreakCount="2">
    <brk id="27" min="1" max="3" man="1"/>
    <brk id="33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2018-08-23T12:46:47Z</dcterms:modified>
  <cp:category/>
  <cp:version/>
  <cp:contentType/>
  <cp:contentStatus/>
</cp:coreProperties>
</file>